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CHS Strategic\CHS\PLAN_DOC\CON_DOC\MSM Dialysis Removal\Documents for Upload\HEIA\"/>
    </mc:Choice>
  </mc:AlternateContent>
  <bookViews>
    <workbookView xWindow="390" yWindow="390" windowWidth="28260" windowHeight="15480"/>
  </bookViews>
  <sheets>
    <sheet name="scopingsheet2" sheetId="3" r:id="rId1"/>
    <sheet name="template" sheetId="4" r:id="rId2"/>
  </sheets>
  <definedNames>
    <definedName name="ExternalData_1" localSheetId="0" hidden="1">scopingsheet2!$A$1:$O$22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3" l="1"/>
  <c r="N23" i="3" s="1"/>
  <c r="A8" i="3"/>
  <c r="A11" i="3"/>
  <c r="A19" i="3"/>
  <c r="A13" i="3"/>
  <c r="A22" i="3"/>
  <c r="A21" i="3"/>
  <c r="A15" i="3"/>
  <c r="A9" i="3"/>
  <c r="A6" i="3"/>
  <c r="A7" i="3"/>
  <c r="A5" i="3"/>
  <c r="A10" i="3"/>
  <c r="A14" i="3"/>
  <c r="A16" i="3"/>
  <c r="A17" i="3"/>
  <c r="A20" i="3"/>
  <c r="A3" i="3"/>
  <c r="A18" i="3"/>
  <c r="A12" i="3"/>
  <c r="A4" i="3"/>
  <c r="A2" i="3"/>
  <c r="A2" i="4"/>
  <c r="N3" i="4"/>
  <c r="L3" i="4"/>
  <c r="J3" i="4"/>
  <c r="H3" i="4"/>
  <c r="D3" i="4"/>
  <c r="C3" i="4"/>
  <c r="D23" i="3" l="1"/>
  <c r="J23" i="3"/>
  <c r="L23" i="3"/>
  <c r="H23" i="3"/>
</calcChain>
</file>

<file path=xl/connections.xml><?xml version="1.0" encoding="utf-8"?>
<connections xmlns="http://schemas.openxmlformats.org/spreadsheetml/2006/main">
  <connection id="1" keepAlive="1" name="Query - scopingsheet2" description="Connection to the 'scopingsheet2' query in the workbook." type="5" refreshedVersion="8" background="1" saveData="1">
    <dbPr connection="Provider=Microsoft.Mashup.OleDb.1;Data Source=$Workbook$;Location=scopingsheet2;Extended Properties=&quot;&quot;" command="SELECT * FROM [scopingsheet2]"/>
  </connection>
</connections>
</file>

<file path=xl/sharedStrings.xml><?xml version="1.0" encoding="utf-8"?>
<sst xmlns="http://schemas.openxmlformats.org/spreadsheetml/2006/main" count="44" uniqueCount="22">
  <si>
    <t>GEO_ID</t>
  </si>
  <si>
    <t>ZCTA5CE20</t>
  </si>
  <si>
    <t>dp03_0119pe</t>
  </si>
  <si>
    <t>dp03_0119pm</t>
  </si>
  <si>
    <t>dp03_0062e</t>
  </si>
  <si>
    <t>dp03_0062m</t>
  </si>
  <si>
    <t>dp03_0074pe</t>
  </si>
  <si>
    <t>dp03_0074pm</t>
  </si>
  <si>
    <t>dp03_0005pe</t>
  </si>
  <si>
    <t>dp03_0005pm</t>
  </si>
  <si>
    <t>dp02_0067pe</t>
  </si>
  <si>
    <t>dp02_0067pm</t>
  </si>
  <si>
    <t>dp04_0058pe</t>
  </si>
  <si>
    <t>dp04_0058pm</t>
  </si>
  <si>
    <t>Below Poverty Level</t>
  </si>
  <si>
    <t>Median Household Income</t>
  </si>
  <si>
    <t>Food Stamp/SNAP Benefits</t>
  </si>
  <si>
    <t>Unemployment</t>
  </si>
  <si>
    <t>High School Education</t>
  </si>
  <si>
    <t>No Vehicles Available</t>
  </si>
  <si>
    <t>Summary</t>
  </si>
  <si>
    <t>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</si>
</sst>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EFDA"/>
        <bgColor rgb="FFE2EFD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164" fontId="0" fillId="0" borderId="0" xfId="0" quotePrefix="1" applyNumberFormat="1"/>
    <xf numFmtId="164" fontId="0" fillId="0" borderId="0" xfId="0" applyNumberFormat="1"/>
  </cellXfs>
  <cellStyles count="1">
    <cellStyle name="Normal" xfId="0" builtinId="0"/>
  </cellStyles>
  <dxfs count="17">
    <dxf>
      <fill>
        <patternFill patternType="solid">
          <fgColor indexed="64"/>
          <bgColor rgb="FFFFFF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16">
    <queryTableFields count="15">
      <queryTableField id="1" name="GEO_ID" tableColumnId="1"/>
      <queryTableField id="2" name="ZCTA5CE20" tableColumnId="2"/>
      <queryTableField id="3" name="dp05_0001e" tableColumnId="3"/>
      <queryTableField id="4" name="dp03_0119pe" tableColumnId="4"/>
      <queryTableField id="5" name="dp03_0119pm" tableColumnId="5"/>
      <queryTableField id="6" name="dp03_0062e" tableColumnId="6"/>
      <queryTableField id="7" name="dp03_0062m" tableColumnId="7"/>
      <queryTableField id="8" name="dp03_0074pe" tableColumnId="8"/>
      <queryTableField id="9" name="dp03_0074pm" tableColumnId="9"/>
      <queryTableField id="10" name="dp03_0005pe" tableColumnId="10"/>
      <queryTableField id="11" name="dp03_0005pm" tableColumnId="11"/>
      <queryTableField id="12" name="dp02_0067pe" tableColumnId="12"/>
      <queryTableField id="13" name="dp02_0067pm" tableColumnId="13"/>
      <queryTableField id="14" name="dp04_0058pe" tableColumnId="14"/>
      <queryTableField id="15" name="dp04_0058pm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scopingsheet2" displayName="scopingsheet2" ref="A1:O22" tableType="queryTable" totalsRowShown="0" dataDxfId="16">
  <autoFilter ref="A1:O22"/>
  <sortState ref="A2:O22">
    <sortCondition ref="A1:A22"/>
  </sortState>
  <tableColumns count="15">
    <tableColumn id="1" uniqueName="1" name="GEO_ID" queryTableFieldId="1" dataDxfId="15"/>
    <tableColumn id="2" uniqueName="2" name="ZCTA5CE20" queryTableFieldId="2" dataDxfId="14"/>
    <tableColumn id="3" uniqueName="3" name="Population" queryTableFieldId="3" dataDxfId="13"/>
    <tableColumn id="4" uniqueName="4" name="dp03_0119pe" queryTableFieldId="4" dataDxfId="12"/>
    <tableColumn id="5" uniqueName="5" name="dp03_0119pm" queryTableFieldId="5" dataDxfId="11"/>
    <tableColumn id="6" uniqueName="6" name="dp03_0062e" queryTableFieldId="6" dataDxfId="10"/>
    <tableColumn id="7" uniqueName="7" name="dp03_0062m" queryTableFieldId="7" dataDxfId="9"/>
    <tableColumn id="8" uniqueName="8" name="dp03_0074pe" queryTableFieldId="8" dataDxfId="8"/>
    <tableColumn id="9" uniqueName="9" name="dp03_0074pm" queryTableFieldId="9" dataDxfId="7"/>
    <tableColumn id="10" uniqueName="10" name="dp03_0005pe" queryTableFieldId="10" dataDxfId="6"/>
    <tableColumn id="11" uniqueName="11" name="dp03_0005pm" queryTableFieldId="11" dataDxfId="5"/>
    <tableColumn id="12" uniqueName="12" name="dp02_0067pe" queryTableFieldId="12" dataDxfId="4"/>
    <tableColumn id="13" uniqueName="13" name="dp02_0067pm" queryTableFieldId="13" dataDxfId="3"/>
    <tableColumn id="14" uniqueName="14" name="dp04_0058pe" queryTableFieldId="14" dataDxfId="2"/>
    <tableColumn id="15" uniqueName="15" name="dp04_0058pm" queryTableFieldId="15" dataDxfId="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2" name="scopingsheet23" displayName="scopingsheet23" ref="A1:O3" totalsRowShown="0">
  <autoFilter ref="A1:O3"/>
  <sortState ref="A2:O2">
    <sortCondition ref="B1:B2"/>
  </sortState>
  <tableColumns count="15">
    <tableColumn id="1" name="GEO_ID"/>
    <tableColumn id="2" name="ZCTA5CE20"/>
    <tableColumn id="3" name="Population"/>
    <tableColumn id="4" name="dp03_0119pe"/>
    <tableColumn id="5" name="dp03_0119pm"/>
    <tableColumn id="6" name="dp03_0062e"/>
    <tableColumn id="7" name="dp03_0062m"/>
    <tableColumn id="8" name="dp03_0074pe" dataDxfId="0"/>
    <tableColumn id="9" name="dp03_0074pm"/>
    <tableColumn id="10" name="dp03_0005pe"/>
    <tableColumn id="11" name="dp03_0005pm"/>
    <tableColumn id="12" name="dp02_0067pe"/>
    <tableColumn id="13" name="dp02_0067pm"/>
    <tableColumn id="14" name="dp04_0058pe"/>
    <tableColumn id="15" name="dp04_0058pm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20" sqref="H20"/>
    </sheetView>
  </sheetViews>
  <sheetFormatPr defaultRowHeight="15" x14ac:dyDescent="0.25"/>
  <cols>
    <col min="1" max="1" width="17" customWidth="1"/>
    <col min="2" max="2" width="12.85546875" bestFit="1" customWidth="1"/>
    <col min="3" max="3" width="13.7109375" bestFit="1" customWidth="1"/>
    <col min="4" max="4" width="14.85546875" bestFit="1" customWidth="1"/>
    <col min="5" max="5" width="15.5703125" bestFit="1" customWidth="1"/>
    <col min="6" max="6" width="13.7109375" bestFit="1" customWidth="1"/>
    <col min="7" max="7" width="14.28515625" bestFit="1" customWidth="1"/>
    <col min="8" max="8" width="14.85546875" bestFit="1" customWidth="1"/>
    <col min="9" max="9" width="15.5703125" bestFit="1" customWidth="1"/>
    <col min="10" max="10" width="14.85546875" bestFit="1" customWidth="1"/>
    <col min="11" max="11" width="15.5703125" bestFit="1" customWidth="1"/>
    <col min="12" max="12" width="14.85546875" bestFit="1" customWidth="1"/>
    <col min="13" max="13" width="15.5703125" bestFit="1" customWidth="1"/>
    <col min="14" max="14" width="14.85546875" bestFit="1" customWidth="1"/>
    <col min="15" max="15" width="15.5703125" bestFit="1" customWidth="1"/>
  </cols>
  <sheetData>
    <row r="1" spans="1:15" x14ac:dyDescent="0.25">
      <c r="A1" t="s">
        <v>0</v>
      </c>
      <c r="B1" t="s">
        <v>1</v>
      </c>
      <c r="C1" t="s">
        <v>21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</row>
    <row r="2" spans="1:15" x14ac:dyDescent="0.25">
      <c r="A2" t="str">
        <f t="shared" ref="A2:A22" si="0">_xlfn.CONCAT("860Z200US",B2)</f>
        <v>860Z200US</v>
      </c>
      <c r="B2" s="1"/>
      <c r="C2" s="1"/>
      <c r="D2" s="1" t="s">
        <v>14</v>
      </c>
      <c r="E2" s="1"/>
      <c r="F2" s="1" t="s">
        <v>15</v>
      </c>
      <c r="G2" s="1"/>
      <c r="H2" s="1" t="s">
        <v>16</v>
      </c>
      <c r="I2" s="1"/>
      <c r="J2" s="1" t="s">
        <v>17</v>
      </c>
      <c r="K2" s="1"/>
      <c r="L2" s="1" t="s">
        <v>18</v>
      </c>
      <c r="M2" s="1"/>
      <c r="N2" s="1" t="s">
        <v>19</v>
      </c>
      <c r="O2" s="1"/>
    </row>
    <row r="3" spans="1:15" x14ac:dyDescent="0.25">
      <c r="A3" t="str">
        <f t="shared" si="0"/>
        <v>860Z200US14008</v>
      </c>
      <c r="B3">
        <v>14008</v>
      </c>
      <c r="C3">
        <v>1594</v>
      </c>
      <c r="D3">
        <v>3.9</v>
      </c>
      <c r="E3">
        <v>4.5</v>
      </c>
      <c r="F3">
        <v>65368</v>
      </c>
      <c r="G3">
        <v>19443</v>
      </c>
      <c r="H3" s="2">
        <v>7.6</v>
      </c>
      <c r="I3" s="2">
        <v>5.9</v>
      </c>
      <c r="J3">
        <v>0.5</v>
      </c>
      <c r="K3">
        <v>0.7</v>
      </c>
      <c r="L3">
        <v>86</v>
      </c>
      <c r="M3">
        <v>9.4</v>
      </c>
      <c r="N3">
        <v>2.7</v>
      </c>
      <c r="O3">
        <v>3</v>
      </c>
    </row>
    <row r="4" spans="1:15" x14ac:dyDescent="0.25">
      <c r="A4" t="str">
        <f t="shared" si="0"/>
        <v>860Z200US14012</v>
      </c>
      <c r="B4">
        <v>14012</v>
      </c>
      <c r="C4">
        <v>3020</v>
      </c>
      <c r="D4">
        <v>7.3</v>
      </c>
      <c r="E4">
        <v>4.5</v>
      </c>
      <c r="F4">
        <v>75870</v>
      </c>
      <c r="G4">
        <v>10193</v>
      </c>
      <c r="H4" s="2">
        <v>15.4</v>
      </c>
      <c r="I4" s="2">
        <v>5.3</v>
      </c>
      <c r="J4">
        <v>1.8</v>
      </c>
      <c r="K4">
        <v>1.2</v>
      </c>
      <c r="L4">
        <v>90.6</v>
      </c>
      <c r="M4">
        <v>3.7</v>
      </c>
      <c r="N4">
        <v>3.4</v>
      </c>
      <c r="O4">
        <v>2.1</v>
      </c>
    </row>
    <row r="5" spans="1:15" x14ac:dyDescent="0.25">
      <c r="A5" t="str">
        <f t="shared" si="0"/>
        <v>860Z200US14028</v>
      </c>
      <c r="B5">
        <v>14028</v>
      </c>
      <c r="C5">
        <v>1556</v>
      </c>
      <c r="D5">
        <v>2.2000000000000002</v>
      </c>
      <c r="E5">
        <v>3.3</v>
      </c>
      <c r="F5">
        <v>68725</v>
      </c>
      <c r="G5">
        <v>26354</v>
      </c>
      <c r="H5" s="2">
        <v>3.7</v>
      </c>
      <c r="I5" s="2">
        <v>3.3</v>
      </c>
      <c r="J5">
        <v>1.2</v>
      </c>
      <c r="K5">
        <v>1.3</v>
      </c>
      <c r="L5">
        <v>94.6</v>
      </c>
      <c r="M5">
        <v>2.9</v>
      </c>
      <c r="N5">
        <v>1.2</v>
      </c>
      <c r="O5">
        <v>2</v>
      </c>
    </row>
    <row r="6" spans="1:15" x14ac:dyDescent="0.25">
      <c r="A6" t="str">
        <f t="shared" si="0"/>
        <v>860Z200US14067</v>
      </c>
      <c r="B6">
        <v>14067</v>
      </c>
      <c r="C6">
        <v>4028</v>
      </c>
      <c r="D6">
        <v>5.8</v>
      </c>
      <c r="E6">
        <v>5.7</v>
      </c>
      <c r="F6">
        <v>88500</v>
      </c>
      <c r="G6">
        <v>21735</v>
      </c>
      <c r="H6" s="2">
        <v>5.3</v>
      </c>
      <c r="I6" s="2">
        <v>3.6</v>
      </c>
      <c r="J6">
        <v>2.5</v>
      </c>
      <c r="K6">
        <v>2</v>
      </c>
      <c r="L6">
        <v>92.9</v>
      </c>
      <c r="M6">
        <v>4.5999999999999996</v>
      </c>
      <c r="N6">
        <v>0</v>
      </c>
      <c r="O6">
        <v>2.2999999999999998</v>
      </c>
    </row>
    <row r="7" spans="1:15" x14ac:dyDescent="0.25">
      <c r="A7" t="str">
        <f t="shared" si="0"/>
        <v>860Z200US14092</v>
      </c>
      <c r="B7">
        <v>14092</v>
      </c>
      <c r="C7">
        <v>10522</v>
      </c>
      <c r="D7">
        <v>7</v>
      </c>
      <c r="E7">
        <v>4.7</v>
      </c>
      <c r="F7">
        <v>67250</v>
      </c>
      <c r="G7">
        <v>7122</v>
      </c>
      <c r="H7" s="2">
        <v>10.8</v>
      </c>
      <c r="I7" s="2">
        <v>5.3</v>
      </c>
      <c r="J7">
        <v>2.6</v>
      </c>
      <c r="K7">
        <v>1.3</v>
      </c>
      <c r="L7">
        <v>95.2</v>
      </c>
      <c r="M7">
        <v>1.5</v>
      </c>
      <c r="N7">
        <v>7.1</v>
      </c>
      <c r="O7">
        <v>4.8</v>
      </c>
    </row>
    <row r="8" spans="1:15" x14ac:dyDescent="0.25">
      <c r="A8" t="str">
        <f t="shared" si="0"/>
        <v>860Z200US14094</v>
      </c>
      <c r="B8">
        <v>14094</v>
      </c>
      <c r="C8">
        <v>50302</v>
      </c>
      <c r="D8">
        <v>7.3</v>
      </c>
      <c r="E8">
        <v>1.6</v>
      </c>
      <c r="F8">
        <v>69489</v>
      </c>
      <c r="G8">
        <v>3080</v>
      </c>
      <c r="H8" s="2">
        <v>13</v>
      </c>
      <c r="I8" s="2">
        <v>1.7</v>
      </c>
      <c r="J8">
        <v>3.5</v>
      </c>
      <c r="K8">
        <v>0.9</v>
      </c>
      <c r="L8">
        <v>91.9</v>
      </c>
      <c r="M8">
        <v>1.5</v>
      </c>
      <c r="N8">
        <v>8.6</v>
      </c>
      <c r="O8">
        <v>1.7</v>
      </c>
    </row>
    <row r="9" spans="1:15" x14ac:dyDescent="0.25">
      <c r="A9" t="str">
        <f t="shared" si="0"/>
        <v>860Z200US14105</v>
      </c>
      <c r="B9">
        <v>14105</v>
      </c>
      <c r="C9">
        <v>5128</v>
      </c>
      <c r="D9">
        <v>5.9</v>
      </c>
      <c r="E9">
        <v>2.8</v>
      </c>
      <c r="F9">
        <v>82622</v>
      </c>
      <c r="G9">
        <v>16215</v>
      </c>
      <c r="H9" s="2">
        <v>10.1</v>
      </c>
      <c r="I9" s="2">
        <v>3</v>
      </c>
      <c r="J9">
        <v>3.3</v>
      </c>
      <c r="K9">
        <v>1.5</v>
      </c>
      <c r="L9">
        <v>91.5</v>
      </c>
      <c r="M9">
        <v>3</v>
      </c>
      <c r="N9">
        <v>2.5</v>
      </c>
      <c r="O9">
        <v>1.2</v>
      </c>
    </row>
    <row r="10" spans="1:15" x14ac:dyDescent="0.25">
      <c r="A10" t="str">
        <f t="shared" si="0"/>
        <v>860Z200US14108</v>
      </c>
      <c r="B10">
        <v>14108</v>
      </c>
      <c r="C10">
        <v>5263</v>
      </c>
      <c r="D10">
        <v>4</v>
      </c>
      <c r="E10">
        <v>4.3</v>
      </c>
      <c r="F10">
        <v>66477</v>
      </c>
      <c r="G10">
        <v>6865</v>
      </c>
      <c r="H10" s="2">
        <v>7.9</v>
      </c>
      <c r="I10" s="2">
        <v>4.4000000000000004</v>
      </c>
      <c r="J10">
        <v>2.2000000000000002</v>
      </c>
      <c r="K10">
        <v>1.8</v>
      </c>
      <c r="L10">
        <v>92.2</v>
      </c>
      <c r="M10">
        <v>3.4</v>
      </c>
      <c r="N10">
        <v>4.3</v>
      </c>
      <c r="O10">
        <v>3.2</v>
      </c>
    </row>
    <row r="11" spans="1:15" x14ac:dyDescent="0.25">
      <c r="A11" t="str">
        <f t="shared" si="0"/>
        <v>860Z200US14109</v>
      </c>
      <c r="B11">
        <v>14109</v>
      </c>
      <c r="C11">
        <v>1218</v>
      </c>
      <c r="H11" s="3"/>
      <c r="I11" s="3"/>
      <c r="J11">
        <v>0.7</v>
      </c>
      <c r="K11">
        <v>1.4</v>
      </c>
    </row>
    <row r="12" spans="1:15" x14ac:dyDescent="0.25">
      <c r="A12" t="str">
        <f t="shared" si="0"/>
        <v>860Z200US14120</v>
      </c>
      <c r="B12">
        <v>14120</v>
      </c>
      <c r="C12">
        <v>44414</v>
      </c>
      <c r="D12">
        <v>6.3</v>
      </c>
      <c r="E12">
        <v>1.8</v>
      </c>
      <c r="F12">
        <v>77888</v>
      </c>
      <c r="G12">
        <v>4483</v>
      </c>
      <c r="H12" s="2">
        <v>9.8000000000000007</v>
      </c>
      <c r="I12" s="2">
        <v>1.5</v>
      </c>
      <c r="J12">
        <v>3.2</v>
      </c>
      <c r="K12">
        <v>0.8</v>
      </c>
      <c r="L12">
        <v>93.6</v>
      </c>
      <c r="M12">
        <v>1.1000000000000001</v>
      </c>
      <c r="N12">
        <v>9.6</v>
      </c>
      <c r="O12">
        <v>1.8</v>
      </c>
    </row>
    <row r="13" spans="1:15" x14ac:dyDescent="0.25">
      <c r="A13" t="str">
        <f t="shared" si="0"/>
        <v>860Z200US14126</v>
      </c>
      <c r="B13">
        <v>14126</v>
      </c>
      <c r="C13">
        <v>456</v>
      </c>
      <c r="D13">
        <v>0</v>
      </c>
      <c r="E13">
        <v>30.2</v>
      </c>
      <c r="H13" s="3">
        <v>0</v>
      </c>
      <c r="I13" s="2">
        <v>21.899999999999899</v>
      </c>
      <c r="J13">
        <v>12.6</v>
      </c>
      <c r="K13">
        <v>16.2</v>
      </c>
      <c r="L13">
        <v>100</v>
      </c>
      <c r="M13">
        <v>11.6</v>
      </c>
      <c r="N13">
        <v>0</v>
      </c>
      <c r="O13">
        <v>21.9</v>
      </c>
    </row>
    <row r="14" spans="1:15" x14ac:dyDescent="0.25">
      <c r="A14" t="str">
        <f t="shared" si="0"/>
        <v>860Z200US14131</v>
      </c>
      <c r="B14">
        <v>14131</v>
      </c>
      <c r="C14">
        <v>5182</v>
      </c>
      <c r="D14">
        <v>4.5999999999999996</v>
      </c>
      <c r="E14">
        <v>2.8</v>
      </c>
      <c r="F14">
        <v>82348</v>
      </c>
      <c r="G14">
        <v>22134</v>
      </c>
      <c r="H14" s="2">
        <v>5.4</v>
      </c>
      <c r="I14" s="2">
        <v>2.8</v>
      </c>
      <c r="J14">
        <v>2.2000000000000002</v>
      </c>
      <c r="K14">
        <v>1.7</v>
      </c>
      <c r="L14">
        <v>92.7</v>
      </c>
      <c r="M14">
        <v>3.5</v>
      </c>
      <c r="N14">
        <v>4.4000000000000004</v>
      </c>
      <c r="O14">
        <v>3.2</v>
      </c>
    </row>
    <row r="15" spans="1:15" x14ac:dyDescent="0.25">
      <c r="A15" t="str">
        <f t="shared" si="0"/>
        <v>860Z200US14132</v>
      </c>
      <c r="B15">
        <v>14132</v>
      </c>
      <c r="C15">
        <v>6689</v>
      </c>
      <c r="D15">
        <v>6.9</v>
      </c>
      <c r="E15">
        <v>5.7</v>
      </c>
      <c r="F15">
        <v>88444</v>
      </c>
      <c r="G15">
        <v>12290</v>
      </c>
      <c r="H15" s="2">
        <v>10.1</v>
      </c>
      <c r="I15" s="2">
        <v>10.8</v>
      </c>
      <c r="J15">
        <v>3.8</v>
      </c>
      <c r="K15">
        <v>2.5</v>
      </c>
      <c r="L15">
        <v>87.1</v>
      </c>
      <c r="M15">
        <v>4.9000000000000004</v>
      </c>
      <c r="N15">
        <v>4.8</v>
      </c>
      <c r="O15">
        <v>5.2</v>
      </c>
    </row>
    <row r="16" spans="1:15" x14ac:dyDescent="0.25">
      <c r="A16" t="str">
        <f t="shared" si="0"/>
        <v>860Z200US14172</v>
      </c>
      <c r="B16">
        <v>14172</v>
      </c>
      <c r="C16">
        <v>3091</v>
      </c>
      <c r="D16">
        <v>9.1</v>
      </c>
      <c r="E16">
        <v>9.5</v>
      </c>
      <c r="F16">
        <v>75288</v>
      </c>
      <c r="G16">
        <v>12398</v>
      </c>
      <c r="H16" s="2">
        <v>5.5</v>
      </c>
      <c r="I16" s="2">
        <v>2.4</v>
      </c>
      <c r="J16">
        <v>3.1</v>
      </c>
      <c r="K16">
        <v>1.9</v>
      </c>
      <c r="L16">
        <v>95.8</v>
      </c>
      <c r="M16">
        <v>2.2000000000000002</v>
      </c>
      <c r="N16">
        <v>3.1</v>
      </c>
      <c r="O16">
        <v>1.8</v>
      </c>
    </row>
    <row r="17" spans="1:15" x14ac:dyDescent="0.25">
      <c r="A17" t="str">
        <f t="shared" si="0"/>
        <v>860Z200US14174</v>
      </c>
      <c r="B17">
        <v>14174</v>
      </c>
      <c r="C17">
        <v>5698</v>
      </c>
      <c r="D17">
        <v>3</v>
      </c>
      <c r="E17">
        <v>1.7</v>
      </c>
      <c r="F17">
        <v>79844</v>
      </c>
      <c r="G17">
        <v>9251</v>
      </c>
      <c r="H17" s="2">
        <v>6.7</v>
      </c>
      <c r="I17" s="2">
        <v>2.6</v>
      </c>
      <c r="J17">
        <v>1.8</v>
      </c>
      <c r="K17">
        <v>1</v>
      </c>
      <c r="L17">
        <v>98.3</v>
      </c>
      <c r="M17">
        <v>1</v>
      </c>
      <c r="N17">
        <v>1.3</v>
      </c>
      <c r="O17">
        <v>1.2</v>
      </c>
    </row>
    <row r="18" spans="1:15" x14ac:dyDescent="0.25">
      <c r="A18" t="str">
        <f t="shared" si="0"/>
        <v>860Z200US14301</v>
      </c>
      <c r="B18">
        <v>14301</v>
      </c>
      <c r="C18">
        <v>12151</v>
      </c>
      <c r="D18">
        <v>35.1</v>
      </c>
      <c r="E18">
        <v>8.8000000000000007</v>
      </c>
      <c r="F18">
        <v>32111</v>
      </c>
      <c r="G18">
        <v>6930</v>
      </c>
      <c r="H18" s="2">
        <v>39.5</v>
      </c>
      <c r="I18" s="2">
        <v>5</v>
      </c>
      <c r="J18">
        <v>5.7</v>
      </c>
      <c r="K18">
        <v>2.2999999999999998</v>
      </c>
      <c r="L18">
        <v>83</v>
      </c>
      <c r="M18">
        <v>3.2</v>
      </c>
      <c r="N18">
        <v>32.799999999999997</v>
      </c>
      <c r="O18">
        <v>4.5</v>
      </c>
    </row>
    <row r="19" spans="1:15" x14ac:dyDescent="0.25">
      <c r="A19" t="str">
        <f t="shared" si="0"/>
        <v>860Z200US14302</v>
      </c>
      <c r="B19">
        <v>14302</v>
      </c>
      <c r="C19">
        <v>206</v>
      </c>
      <c r="H19" s="2">
        <v>14.4</v>
      </c>
      <c r="I19" s="2">
        <v>30.6999999999999</v>
      </c>
      <c r="J19">
        <v>0</v>
      </c>
      <c r="K19">
        <v>17.600000000000001</v>
      </c>
      <c r="L19">
        <v>79.099999999999994</v>
      </c>
      <c r="M19">
        <v>15.4</v>
      </c>
      <c r="N19">
        <v>100</v>
      </c>
      <c r="O19">
        <v>29.4</v>
      </c>
    </row>
    <row r="20" spans="1:15" x14ac:dyDescent="0.25">
      <c r="A20" t="str">
        <f t="shared" si="0"/>
        <v>860Z200US14303</v>
      </c>
      <c r="B20">
        <v>14303</v>
      </c>
      <c r="C20">
        <v>6159</v>
      </c>
      <c r="D20">
        <v>25.2</v>
      </c>
      <c r="E20">
        <v>8.8000000000000007</v>
      </c>
      <c r="F20">
        <v>39256</v>
      </c>
      <c r="G20">
        <v>9179</v>
      </c>
      <c r="H20" s="2">
        <v>23.399999999999899</v>
      </c>
      <c r="I20" s="2">
        <v>6.9</v>
      </c>
      <c r="J20">
        <v>6.5</v>
      </c>
      <c r="K20">
        <v>2.9</v>
      </c>
      <c r="L20">
        <v>78.7</v>
      </c>
      <c r="M20">
        <v>5.7</v>
      </c>
      <c r="N20">
        <v>30.5</v>
      </c>
      <c r="O20">
        <v>7.2</v>
      </c>
    </row>
    <row r="21" spans="1:15" x14ac:dyDescent="0.25">
      <c r="A21" t="str">
        <f t="shared" si="0"/>
        <v>860Z200US14304</v>
      </c>
      <c r="B21">
        <v>14304</v>
      </c>
      <c r="C21">
        <v>28582</v>
      </c>
      <c r="D21">
        <v>8.4</v>
      </c>
      <c r="E21">
        <v>2.2000000000000002</v>
      </c>
      <c r="F21">
        <v>64161</v>
      </c>
      <c r="G21">
        <v>3541</v>
      </c>
      <c r="H21" s="2">
        <v>9.8000000000000007</v>
      </c>
      <c r="I21" s="2">
        <v>2.1</v>
      </c>
      <c r="J21">
        <v>3.2</v>
      </c>
      <c r="K21">
        <v>0.7</v>
      </c>
      <c r="L21">
        <v>92.7</v>
      </c>
      <c r="M21">
        <v>1.7</v>
      </c>
      <c r="N21">
        <v>7</v>
      </c>
      <c r="O21">
        <v>1.6</v>
      </c>
    </row>
    <row r="22" spans="1:15" x14ac:dyDescent="0.25">
      <c r="A22" t="str">
        <f t="shared" si="0"/>
        <v>860Z200US14305</v>
      </c>
      <c r="B22">
        <v>14305</v>
      </c>
      <c r="C22">
        <v>16605</v>
      </c>
      <c r="D22">
        <v>20</v>
      </c>
      <c r="E22">
        <v>4.4000000000000004</v>
      </c>
      <c r="F22">
        <v>45412</v>
      </c>
      <c r="G22">
        <v>4171</v>
      </c>
      <c r="H22" s="2">
        <v>25.899999999999899</v>
      </c>
      <c r="I22" s="2">
        <v>3.6</v>
      </c>
      <c r="J22">
        <v>5.2</v>
      </c>
      <c r="K22">
        <v>1.4</v>
      </c>
      <c r="L22">
        <v>90</v>
      </c>
      <c r="M22">
        <v>1.6</v>
      </c>
      <c r="N22">
        <v>19.100000000000001</v>
      </c>
      <c r="O22">
        <v>3.6</v>
      </c>
    </row>
    <row r="23" spans="1:15" x14ac:dyDescent="0.25">
      <c r="A23" t="s">
        <v>20</v>
      </c>
      <c r="C23">
        <f>SUM(C3:C22)</f>
        <v>211864</v>
      </c>
      <c r="D23">
        <f>ROUND(SUMPRODUCT(D3:D22,$C3:$C22)/$C$23,1)</f>
        <v>9.9</v>
      </c>
      <c r="H23">
        <f>ROUND(SUMPRODUCT(H3:H22,$C3:$C22)/$C$23,1)</f>
        <v>13.5</v>
      </c>
      <c r="J23">
        <f>ROUND(SUMPRODUCT(J3:J22,$C3:$C22)/$C$23,1)</f>
        <v>3.5</v>
      </c>
      <c r="L23">
        <f>ROUND(SUMPRODUCT(L3:L22,$C3:$C22)/$C$23,1)</f>
        <v>91</v>
      </c>
      <c r="N23">
        <f>ROUND(SUMPRODUCT(N3:N22,$C3:$C22)/$C$23,1)</f>
        <v>10.3</v>
      </c>
    </row>
  </sheetData>
  <pageMargins left="0.25" right="0.25" top="0.75" bottom="0.75" header="0.3" footer="0.3"/>
  <pageSetup scale="59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2" sqref="C2"/>
    </sheetView>
  </sheetViews>
  <sheetFormatPr defaultRowHeight="15" x14ac:dyDescent="0.25"/>
  <cols>
    <col min="1" max="1" width="15.42578125" bestFit="1" customWidth="1"/>
    <col min="2" max="2" width="12.85546875" bestFit="1" customWidth="1"/>
    <col min="3" max="3" width="13.7109375" bestFit="1" customWidth="1"/>
    <col min="4" max="4" width="14.85546875" bestFit="1" customWidth="1"/>
    <col min="5" max="5" width="15.5703125" bestFit="1" customWidth="1"/>
    <col min="6" max="6" width="13.7109375" bestFit="1" customWidth="1"/>
    <col min="7" max="7" width="14.28515625" bestFit="1" customWidth="1"/>
    <col min="8" max="8" width="14.85546875" bestFit="1" customWidth="1"/>
    <col min="9" max="9" width="15.5703125" bestFit="1" customWidth="1"/>
    <col min="10" max="10" width="14.85546875" bestFit="1" customWidth="1"/>
    <col min="11" max="11" width="15.5703125" bestFit="1" customWidth="1"/>
    <col min="12" max="12" width="14.85546875" bestFit="1" customWidth="1"/>
    <col min="13" max="13" width="15.5703125" bestFit="1" customWidth="1"/>
    <col min="14" max="14" width="14.85546875" bestFit="1" customWidth="1"/>
    <col min="15" max="15" width="15.5703125" bestFit="1" customWidth="1"/>
  </cols>
  <sheetData>
    <row r="1" spans="1:15" x14ac:dyDescent="0.25">
      <c r="A1" t="s">
        <v>0</v>
      </c>
      <c r="B1" t="s">
        <v>1</v>
      </c>
      <c r="C1" t="s">
        <v>21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</row>
    <row r="2" spans="1:15" x14ac:dyDescent="0.25">
      <c r="A2" t="str">
        <f>_xlfn.CONCAT("860Z200US",B2)</f>
        <v>860Z200US</v>
      </c>
      <c r="B2" s="1"/>
      <c r="C2" s="1"/>
      <c r="D2" s="1" t="s">
        <v>14</v>
      </c>
      <c r="E2" s="1"/>
      <c r="F2" s="1" t="s">
        <v>15</v>
      </c>
      <c r="G2" s="1"/>
      <c r="H2" s="1" t="s">
        <v>16</v>
      </c>
      <c r="I2" s="1"/>
      <c r="J2" s="1" t="s">
        <v>17</v>
      </c>
      <c r="K2" s="1"/>
      <c r="L2" s="1" t="s">
        <v>18</v>
      </c>
      <c r="M2" s="1"/>
      <c r="N2" s="1" t="s">
        <v>19</v>
      </c>
      <c r="O2" s="1"/>
    </row>
    <row r="3" spans="1:15" x14ac:dyDescent="0.25">
      <c r="A3" t="s">
        <v>20</v>
      </c>
      <c r="C3" t="e">
        <f>SUM(#REF!)</f>
        <v>#REF!</v>
      </c>
      <c r="D3" t="e">
        <f>ROUND(SUMPRODUCT(#REF!,#REF!)/scopingsheet23[[#This Row],[Population]],1)</f>
        <v>#REF!</v>
      </c>
      <c r="H3" t="e">
        <f>ROUND(SUMPRODUCT(#REF!,#REF!)/scopingsheet23[[#This Row],[Population]],1)</f>
        <v>#REF!</v>
      </c>
      <c r="J3" t="e">
        <f>ROUND(SUMPRODUCT(#REF!,#REF!)/scopingsheet23[[#This Row],[Population]],1)</f>
        <v>#REF!</v>
      </c>
      <c r="L3" t="e">
        <f>ROUND(SUMPRODUCT(#REF!,#REF!)/scopingsheet23[[#This Row],[Population]],1)</f>
        <v>#REF!</v>
      </c>
      <c r="N3" t="e">
        <f>ROUND(SUMPRODUCT(#REF!,#REF!)/scopingsheet23[[#This Row],[Population]],1)</f>
        <v>#REF!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75AD39-9582-48D4-A1EC-E0233CCA9A4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scopingsheet2</vt:lpstr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Brill</dc:creator>
  <cp:lastModifiedBy>Armstrong, Melissa</cp:lastModifiedBy>
  <cp:lastPrinted>2024-11-21T18:42:08Z</cp:lastPrinted>
  <dcterms:created xsi:type="dcterms:W3CDTF">2024-03-25T14:54:53Z</dcterms:created>
  <dcterms:modified xsi:type="dcterms:W3CDTF">2024-11-21T18:42:10Z</dcterms:modified>
</cp:coreProperties>
</file>